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eff.murray\Documents\CloudSmart\ECEI\August 2026 Edition\"/>
    </mc:Choice>
  </mc:AlternateContent>
  <xr:revisionPtr revIDLastSave="0" documentId="13_ncr:1_{68381724-2F23-4D58-8B32-9042DDEB0D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CEI Self-Test" sheetId="1" r:id="rId1"/>
    <sheet name="Your Profile" sheetId="2" r:id="rId2"/>
    <sheet name="How It Work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8" i="2"/>
  <c r="C7" i="2"/>
  <c r="C6" i="2"/>
  <c r="C5" i="2"/>
  <c r="B14" i="2" s="1"/>
  <c r="E19" i="1"/>
  <c r="D19" i="1"/>
  <c r="E18" i="1"/>
  <c r="D18" i="1"/>
  <c r="E17" i="1"/>
  <c r="D17" i="1"/>
  <c r="B9" i="2" s="1"/>
  <c r="E16" i="1"/>
  <c r="D16" i="1"/>
  <c r="E15" i="1"/>
  <c r="D15" i="1"/>
  <c r="E14" i="1"/>
  <c r="D14" i="1"/>
  <c r="B8" i="2" s="1"/>
  <c r="E13" i="1"/>
  <c r="D13" i="1"/>
  <c r="E12" i="1"/>
  <c r="D12" i="1"/>
  <c r="E11" i="1"/>
  <c r="D11" i="1"/>
  <c r="B7" i="2" s="1"/>
  <c r="E10" i="1"/>
  <c r="D10" i="1"/>
  <c r="E9" i="1"/>
  <c r="D9" i="1"/>
  <c r="E8" i="1"/>
  <c r="D8" i="1"/>
  <c r="B6" i="2" s="1"/>
  <c r="E7" i="1"/>
  <c r="D7" i="1"/>
  <c r="E6" i="1"/>
  <c r="D6" i="1"/>
  <c r="E5" i="1"/>
  <c r="D5" i="1"/>
  <c r="B5" i="2" s="1"/>
  <c r="E9" i="2" l="1"/>
  <c r="D9" i="2"/>
  <c r="E5" i="2"/>
  <c r="B13" i="2"/>
  <c r="B15" i="2" s="1"/>
  <c r="D5" i="2"/>
  <c r="E6" i="2"/>
  <c r="D6" i="2"/>
  <c r="E8" i="2"/>
  <c r="D8" i="2"/>
  <c r="D7" i="2"/>
  <c r="E7" i="2"/>
</calcChain>
</file>

<file path=xl/sharedStrings.xml><?xml version="1.0" encoding="utf-8"?>
<sst xmlns="http://schemas.openxmlformats.org/spreadsheetml/2006/main" count="105" uniqueCount="88">
  <si>
    <t>ECEI 2026 Enterprise Self-Test</t>
  </si>
  <si>
    <t>Answer observable questions about your enterprise. Do not score yourself. Select Yes / Mostly / Partly / No / Unknown. The test produces an Enterprise Profile, not a vendor recommendation.</t>
  </si>
  <si>
    <t>Dimension</t>
  </si>
  <si>
    <t>Question</t>
  </si>
  <si>
    <t>Response</t>
  </si>
  <si>
    <t>Points</t>
  </si>
  <si>
    <t>Confidence flag</t>
  </si>
  <si>
    <t>Why this matters</t>
  </si>
  <si>
    <t>Workload Placement Discipline</t>
  </si>
  <si>
    <t>Can we explain, with documented business/technical reasons, why our most critical workloads run where they do?</t>
  </si>
  <si>
    <t>Intentional placement vs inherited architecture.</t>
  </si>
  <si>
    <t>Do we review workload placement when utilization, business criticality, regulation, application architecture or provider economics materially change?</t>
  </si>
  <si>
    <t>Placement should change when evidence changes.</t>
  </si>
  <si>
    <t>For major workloads, have we explicitly compared at least two realistic operating locations/models?</t>
  </si>
  <si>
    <t>Default destination is not the same as evaluated fit.</t>
  </si>
  <si>
    <t>Economic Visibility &amp; Control</t>
  </si>
  <si>
    <t>Can Finance and IT see total workload economics beyond provider invoices, including labor, licensing, resilience and network?</t>
  </si>
  <si>
    <t>Cloud bills alone are an incomplete cost view.</t>
  </si>
  <si>
    <t>Can we forecast major technology consumption and explain material budget variance?</t>
  </si>
  <si>
    <t>Predictability is a core form of economic control.</t>
  </si>
  <si>
    <t>Do we know the utilization and financial exposure of reserved capacity, commitments or minimum-consumption contracts?</t>
  </si>
  <si>
    <t>Discounts can create stranded economic exposure.</t>
  </si>
  <si>
    <t>Operational Simplicity</t>
  </si>
  <si>
    <t>Is end-to-end operational ownership clear when an incident crosses cloud, network, security, application and infrastructure boundaries?</t>
  </si>
  <si>
    <t>Handoffs are a hidden cost of hybrid complexity.</t>
  </si>
  <si>
    <t>Can we operate our hybrid estate without excessive duplicate tools, manual processes or specialist silos?</t>
  </si>
  <si>
    <t>Hybrid prevalence does not guarantee manageable operations.</t>
  </si>
  <si>
    <t>Do we measure operational burden such as support handoffs, provisioning time or labor effort?</t>
  </si>
  <si>
    <t>Complexity should be observed, not assumed.</t>
  </si>
  <si>
    <t>Enterprise Control &amp; Resilience</t>
  </si>
  <si>
    <t>Are recovery objectives for critical workloads documented and tested against actual recovery performance?</t>
  </si>
  <si>
    <t>Stated resilience differs from demonstrated resilience.</t>
  </si>
  <si>
    <t>Can we identify where critical data resides, who can operate/access it, and which third parties are dependencies?</t>
  </si>
  <si>
    <t>Control includes data, operations and concentration.</t>
  </si>
  <si>
    <t>Do we explicitly assess provider concentration and substitutability for critical workloads?</t>
  </si>
  <si>
    <t>Concentration is increasingly a governance variable.</t>
  </si>
  <si>
    <t>Strategic Optionality</t>
  </si>
  <si>
    <t>For critical platforms, do we know the practical time and cost required to change provider or architecture?</t>
  </si>
  <si>
    <t>Optionality is the economic ability to change.</t>
  </si>
  <si>
    <t>Do contracts clearly identify termination exposure, minimum commitments, data extraction and switching obligations?</t>
  </si>
  <si>
    <t>Commercial exit friction can survive technical portability.</t>
  </si>
  <si>
    <t>Could we move critical data/workloads in usable form without disproportionate refactoring or skills dependency?</t>
  </si>
  <si>
    <t>Technical exit friction can dominate contractual switching fees.</t>
  </si>
  <si>
    <t>Your ECEI 2026 Enterprise Profile</t>
  </si>
  <si>
    <t>Score</t>
  </si>
  <si>
    <t>Unknown answers</t>
  </si>
  <si>
    <t>Most likely interpretation</t>
  </si>
  <si>
    <t>What to do next</t>
  </si>
  <si>
    <t>Overall profile</t>
  </si>
  <si>
    <t>Overall score</t>
  </si>
  <si>
    <t>Total unknown answers</t>
  </si>
  <si>
    <t>Overall interpretation</t>
  </si>
  <si>
    <t>Important</t>
  </si>
  <si>
    <t>A high score does not recommend any provider. It indicates stronger enterprise decision/operating discipline.</t>
  </si>
  <si>
    <t>How the ECEI Self-Test Works</t>
  </si>
  <si>
    <t>Scoring treatment</t>
  </si>
  <si>
    <t>Yes</t>
  </si>
  <si>
    <t>100</t>
  </si>
  <si>
    <t>Mostly</t>
  </si>
  <si>
    <t>75</t>
  </si>
  <si>
    <t>Partly</t>
  </si>
  <si>
    <t>50</t>
  </si>
  <si>
    <t>No</t>
  </si>
  <si>
    <t>0</t>
  </si>
  <si>
    <t>Unknown</t>
  </si>
  <si>
    <t>Excluded from score and counted as an evidence gap</t>
  </si>
  <si>
    <t>Profile band</t>
  </si>
  <si>
    <t>Most likely meaning</t>
  </si>
  <si>
    <t>Not proof of</t>
  </si>
  <si>
    <t>Recommended action</t>
  </si>
  <si>
    <t>80–100</t>
  </si>
  <si>
    <t>Strong, intentional discipline.</t>
  </si>
  <si>
    <t>Superior technology or lower cost.</t>
  </si>
  <si>
    <t>Review only material gaps / low-confidence areas.</t>
  </si>
  <si>
    <t>65–79</t>
  </si>
  <si>
    <t>Generally competitive with targeted gaps.</t>
  </si>
  <si>
    <t>Peer superiority.</t>
  </si>
  <si>
    <t>Address weakest dimension(s).</t>
  </si>
  <si>
    <t>50–64</t>
  </si>
  <si>
    <t>Material improvement opportunity.</t>
  </si>
  <si>
    <t>Need to migrate.</t>
  </si>
  <si>
    <t>Run deeper workload-level assessment.</t>
  </si>
  <si>
    <t>Below 50</t>
  </si>
  <si>
    <t>Structural weakness, limited visibility or significant process gaps.</t>
  </si>
  <si>
    <t>Any specific vendor is the answer.</t>
  </si>
  <si>
    <t>Validate evidence and redesign decision process where warranted.</t>
  </si>
  <si>
    <t>2026 limitation: These bands are Meridian's founding interpretive framework, not statistical peer percentiles. Future editions will seek to add industry/geographic/size benchmarks only after ECEI has a governed, sufficiently representative respondent dataset.</t>
  </si>
  <si>
    <t>The founding edition provides directional profile bands, not peer percentiles. Meridian does not claim industry benchmarking until a governed respondent dataset exists.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</si>
</sst>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8"/>
      <color rgb="FFFFFFFF"/>
      <name val="Carlito"/>
    </font>
    <font>
      <i/>
      <sz val="11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D2340"/>
      </patternFill>
    </fill>
    <fill>
      <patternFill patternType="solid">
        <fgColor rgb="FFE6F0F9"/>
      </patternFill>
    </fill>
    <fill>
      <patternFill patternType="solid">
        <fgColor rgb="FF1F5D9C"/>
      </patternFill>
    </fill>
    <fill>
      <patternFill patternType="solid">
        <fgColor rgb="FFFFF2CC"/>
      </patternFill>
    </fill>
    <fill>
      <patternFill patternType="solid">
        <fgColor rgb="FFF4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0" xfId="0" applyFont="1" applyFill="1"/>
    <xf numFmtId="0" fontId="3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1" fontId="0" fillId="0" borderId="0" xfId="0" applyNumberFormat="1"/>
    <xf numFmtId="0" fontId="1" fillId="2" borderId="0" xfId="0" applyFont="1" applyFill="1"/>
    <xf numFmtId="0" fontId="2" fillId="3" borderId="0" xfId="0" applyFont="1" applyFill="1" applyAlignment="1">
      <alignment wrapText="1"/>
    </xf>
    <xf numFmtId="0" fontId="0" fillId="6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view="pageLayout" topLeftCell="A10" zoomScaleNormal="100" workbookViewId="0">
      <selection activeCell="A19" sqref="A19"/>
    </sheetView>
  </sheetViews>
  <sheetFormatPr defaultRowHeight="13.8"/>
  <cols>
    <col min="1" max="1" width="30" customWidth="1"/>
    <col min="2" max="2" width="66" customWidth="1"/>
    <col min="3" max="3" width="16" customWidth="1"/>
    <col min="4" max="4" width="12" customWidth="1"/>
    <col min="5" max="5" width="18" customWidth="1"/>
    <col min="6" max="6" width="42" customWidth="1"/>
  </cols>
  <sheetData>
    <row r="1" spans="1:6" ht="32.1" customHeight="1">
      <c r="A1" s="6" t="s">
        <v>0</v>
      </c>
      <c r="B1" s="6"/>
      <c r="C1" s="6"/>
      <c r="D1" s="6"/>
      <c r="E1" s="6"/>
      <c r="F1" s="6"/>
    </row>
    <row r="2" spans="1:6" ht="38.1" customHeight="1">
      <c r="A2" s="7" t="s">
        <v>1</v>
      </c>
      <c r="B2" s="7"/>
      <c r="C2" s="7"/>
      <c r="D2" s="7"/>
      <c r="E2" s="7"/>
      <c r="F2" s="7"/>
    </row>
    <row r="4" spans="1:6" ht="32.1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27.6">
      <c r="A5" s="3" t="s">
        <v>8</v>
      </c>
      <c r="B5" s="3" t="s">
        <v>9</v>
      </c>
      <c r="C5" s="4"/>
      <c r="D5" s="3" t="str">
        <f t="shared" ref="D5:D19" si="0">IF(C5="Yes",100,IF(C5="Mostly",75,IF(C5="Partly",50,IF(C5="No",0,""))))</f>
        <v/>
      </c>
      <c r="E5" s="3" t="str">
        <f t="shared" ref="E5:E19" si="1">IF(C5="Unknown","Evidence gap","")</f>
        <v/>
      </c>
      <c r="F5" s="3" t="s">
        <v>10</v>
      </c>
    </row>
    <row r="6" spans="1:6" ht="27.6">
      <c r="A6" s="3" t="s">
        <v>8</v>
      </c>
      <c r="B6" s="3" t="s">
        <v>11</v>
      </c>
      <c r="C6" s="4"/>
      <c r="D6" s="3" t="str">
        <f t="shared" si="0"/>
        <v/>
      </c>
      <c r="E6" s="3" t="str">
        <f t="shared" si="1"/>
        <v/>
      </c>
      <c r="F6" s="3" t="s">
        <v>12</v>
      </c>
    </row>
    <row r="7" spans="1:6" ht="27.6">
      <c r="A7" s="3" t="s">
        <v>8</v>
      </c>
      <c r="B7" s="3" t="s">
        <v>13</v>
      </c>
      <c r="C7" s="4"/>
      <c r="D7" s="3" t="str">
        <f t="shared" si="0"/>
        <v/>
      </c>
      <c r="E7" s="3" t="str">
        <f t="shared" si="1"/>
        <v/>
      </c>
      <c r="F7" s="3" t="s">
        <v>14</v>
      </c>
    </row>
    <row r="8" spans="1:6" ht="27.6">
      <c r="A8" s="3" t="s">
        <v>15</v>
      </c>
      <c r="B8" s="3" t="s">
        <v>16</v>
      </c>
      <c r="C8" s="4"/>
      <c r="D8" s="3" t="str">
        <f t="shared" si="0"/>
        <v/>
      </c>
      <c r="E8" s="3" t="str">
        <f t="shared" si="1"/>
        <v/>
      </c>
      <c r="F8" s="3" t="s">
        <v>17</v>
      </c>
    </row>
    <row r="9" spans="1:6" ht="27.6">
      <c r="A9" s="3" t="s">
        <v>15</v>
      </c>
      <c r="B9" s="3" t="s">
        <v>18</v>
      </c>
      <c r="C9" s="4"/>
      <c r="D9" s="3" t="str">
        <f t="shared" si="0"/>
        <v/>
      </c>
      <c r="E9" s="3" t="str">
        <f t="shared" si="1"/>
        <v/>
      </c>
      <c r="F9" s="3" t="s">
        <v>19</v>
      </c>
    </row>
    <row r="10" spans="1:6" ht="27.6">
      <c r="A10" s="3" t="s">
        <v>15</v>
      </c>
      <c r="B10" s="3" t="s">
        <v>20</v>
      </c>
      <c r="C10" s="4"/>
      <c r="D10" s="3" t="str">
        <f t="shared" si="0"/>
        <v/>
      </c>
      <c r="E10" s="3" t="str">
        <f t="shared" si="1"/>
        <v/>
      </c>
      <c r="F10" s="3" t="s">
        <v>21</v>
      </c>
    </row>
    <row r="11" spans="1:6" ht="27.6">
      <c r="A11" s="3" t="s">
        <v>22</v>
      </c>
      <c r="B11" s="3" t="s">
        <v>23</v>
      </c>
      <c r="C11" s="4"/>
      <c r="D11" s="3" t="str">
        <f t="shared" si="0"/>
        <v/>
      </c>
      <c r="E11" s="3" t="str">
        <f t="shared" si="1"/>
        <v/>
      </c>
      <c r="F11" s="3" t="s">
        <v>24</v>
      </c>
    </row>
    <row r="12" spans="1:6" ht="27.6">
      <c r="A12" s="3" t="s">
        <v>22</v>
      </c>
      <c r="B12" s="3" t="s">
        <v>25</v>
      </c>
      <c r="C12" s="4"/>
      <c r="D12" s="3" t="str">
        <f t="shared" si="0"/>
        <v/>
      </c>
      <c r="E12" s="3" t="str">
        <f t="shared" si="1"/>
        <v/>
      </c>
      <c r="F12" s="3" t="s">
        <v>26</v>
      </c>
    </row>
    <row r="13" spans="1:6" ht="27.6">
      <c r="A13" s="3" t="s">
        <v>22</v>
      </c>
      <c r="B13" s="3" t="s">
        <v>27</v>
      </c>
      <c r="C13" s="4"/>
      <c r="D13" s="3" t="str">
        <f t="shared" si="0"/>
        <v/>
      </c>
      <c r="E13" s="3" t="str">
        <f t="shared" si="1"/>
        <v/>
      </c>
      <c r="F13" s="3" t="s">
        <v>28</v>
      </c>
    </row>
    <row r="14" spans="1:6" ht="27.6">
      <c r="A14" s="3" t="s">
        <v>29</v>
      </c>
      <c r="B14" s="3" t="s">
        <v>30</v>
      </c>
      <c r="C14" s="4"/>
      <c r="D14" s="3" t="str">
        <f t="shared" si="0"/>
        <v/>
      </c>
      <c r="E14" s="3" t="str">
        <f t="shared" si="1"/>
        <v/>
      </c>
      <c r="F14" s="3" t="s">
        <v>31</v>
      </c>
    </row>
    <row r="15" spans="1:6" ht="27.6">
      <c r="A15" s="3" t="s">
        <v>29</v>
      </c>
      <c r="B15" s="3" t="s">
        <v>32</v>
      </c>
      <c r="C15" s="4"/>
      <c r="D15" s="3" t="str">
        <f t="shared" si="0"/>
        <v/>
      </c>
      <c r="E15" s="3" t="str">
        <f t="shared" si="1"/>
        <v/>
      </c>
      <c r="F15" s="3" t="s">
        <v>33</v>
      </c>
    </row>
    <row r="16" spans="1:6" ht="27.6">
      <c r="A16" s="3" t="s">
        <v>29</v>
      </c>
      <c r="B16" s="3" t="s">
        <v>34</v>
      </c>
      <c r="C16" s="4"/>
      <c r="D16" s="3" t="str">
        <f t="shared" si="0"/>
        <v/>
      </c>
      <c r="E16" s="3" t="str">
        <f t="shared" si="1"/>
        <v/>
      </c>
      <c r="F16" s="3" t="s">
        <v>35</v>
      </c>
    </row>
    <row r="17" spans="1:6" ht="27.6">
      <c r="A17" s="3" t="s">
        <v>36</v>
      </c>
      <c r="B17" s="3" t="s">
        <v>37</v>
      </c>
      <c r="C17" s="4"/>
      <c r="D17" s="3" t="str">
        <f t="shared" si="0"/>
        <v/>
      </c>
      <c r="E17" s="3" t="str">
        <f t="shared" si="1"/>
        <v/>
      </c>
      <c r="F17" s="3" t="s">
        <v>38</v>
      </c>
    </row>
    <row r="18" spans="1:6" ht="27.6">
      <c r="A18" s="3" t="s">
        <v>36</v>
      </c>
      <c r="B18" s="3" t="s">
        <v>39</v>
      </c>
      <c r="C18" s="4"/>
      <c r="D18" s="3" t="str">
        <f t="shared" si="0"/>
        <v/>
      </c>
      <c r="E18" s="3" t="str">
        <f t="shared" si="1"/>
        <v/>
      </c>
      <c r="F18" s="3" t="s">
        <v>40</v>
      </c>
    </row>
    <row r="19" spans="1:6" ht="27.6">
      <c r="A19" s="3" t="s">
        <v>36</v>
      </c>
      <c r="B19" s="3" t="s">
        <v>41</v>
      </c>
      <c r="C19" s="4"/>
      <c r="D19" s="3" t="str">
        <f t="shared" si="0"/>
        <v/>
      </c>
      <c r="E19" s="3" t="str">
        <f t="shared" si="1"/>
        <v/>
      </c>
      <c r="F19" s="3" t="s">
        <v>42</v>
      </c>
    </row>
  </sheetData>
  <mergeCells count="2">
    <mergeCell ref="A1:F1"/>
    <mergeCell ref="A2:F2"/>
  </mergeCells>
  <dataValidations count="1">
    <dataValidation type="list" sqref="C5:C19" xr:uid="{00000000-0002-0000-0000-000000000000}">
      <formula1>"Yes,Mostly,Partly,No,Unknown"</formula1>
    </dataValidation>
  </dataValidations>
  <printOptions horizontalCentered="1"/>
  <pageMargins left="0.2" right="0.2" top="0.5" bottom="0.5" header="0.3" footer="0.3"/>
  <pageSetup scale="68" orientation="landscape" r:id="rId1"/>
  <headerFooter>
    <oddFooter>&amp;L&amp;G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"/>
  <sheetViews>
    <sheetView view="pageLayout" topLeftCell="A2" zoomScaleNormal="100" workbookViewId="0">
      <selection activeCell="C9" sqref="C9"/>
    </sheetView>
  </sheetViews>
  <sheetFormatPr defaultRowHeight="13.8"/>
  <cols>
    <col min="1" max="1" width="31" customWidth="1"/>
    <col min="2" max="2" width="14" customWidth="1"/>
    <col min="3" max="3" width="18" customWidth="1"/>
    <col min="4" max="4" width="48" customWidth="1"/>
    <col min="5" max="5" width="38" customWidth="1"/>
  </cols>
  <sheetData>
    <row r="1" spans="1:6" ht="32.1" customHeight="1">
      <c r="A1" s="6" t="s">
        <v>43</v>
      </c>
      <c r="B1" s="6"/>
      <c r="C1" s="6"/>
      <c r="D1" s="6"/>
      <c r="E1" s="6"/>
      <c r="F1" s="6"/>
    </row>
    <row r="2" spans="1:6" ht="36" customHeight="1">
      <c r="A2" s="7" t="s">
        <v>87</v>
      </c>
      <c r="B2" s="7"/>
      <c r="C2" s="7"/>
      <c r="D2" s="7"/>
      <c r="E2" s="7"/>
      <c r="F2" s="7"/>
    </row>
    <row r="4" spans="1:6">
      <c r="A4" s="2" t="s">
        <v>2</v>
      </c>
      <c r="B4" s="2" t="s">
        <v>44</v>
      </c>
      <c r="C4" s="2" t="s">
        <v>45</v>
      </c>
      <c r="D4" s="2" t="s">
        <v>46</v>
      </c>
      <c r="E4" s="2" t="s">
        <v>47</v>
      </c>
    </row>
    <row r="5" spans="1:6">
      <c r="A5" t="s">
        <v>8</v>
      </c>
      <c r="B5" s="5" t="str">
        <f>IFERROR(SUMIF('ECEI Self-Test'!$A$5:$A$19,A5,'ECEI Self-Test'!$D$5:$D$19)/COUNTIFS('ECEI Self-Test'!$A$5:$A$19,A5,'ECEI Self-Test'!$D$5:$D$19,"&gt;=0"),"")</f>
        <v/>
      </c>
      <c r="C5">
        <f>COUNTIFS('ECEI Self-Test'!$A$5:$A$19,A5,'ECEI Self-Test'!$C$5:$C$19,"Unknown")</f>
        <v>0</v>
      </c>
      <c r="D5" t="str">
        <f>IF(B5="","Incomplete",IF(C5&gt;=2,"Most likely: evidence-confidence gap",IF(B5&gt;=80,"Most likely: strong intentional discipline",IF(B5&gt;=65,"Most likely: competitive with targeted gaps",IF(B5&gt;=50,"Most likely: material improvement opportunity","Most likely: structural weakness or limited discipline")))))</f>
        <v>Incomplete</v>
      </c>
      <c r="E5" t="str">
        <f>IF(B5="","Complete the self-test",IF(C5&gt;=2,"Validate evidence before acting",IF(B5&gt;=80,"Investigate only lower-scoring questions",IF(B5&gt;=65,"Target the weakest practices","Run deeper evidence-based review"))))</f>
        <v>Complete the self-test</v>
      </c>
    </row>
    <row r="6" spans="1:6">
      <c r="A6" t="s">
        <v>15</v>
      </c>
      <c r="B6" s="5" t="str">
        <f>IFERROR(SUMIF('ECEI Self-Test'!$A$5:$A$19,A6,'ECEI Self-Test'!$D$5:$D$19)/COUNTIFS('ECEI Self-Test'!$A$5:$A$19,A6,'ECEI Self-Test'!$D$5:$D$19,"&gt;=0"),"")</f>
        <v/>
      </c>
      <c r="C6">
        <f>COUNTIFS('ECEI Self-Test'!$A$5:$A$19,A6,'ECEI Self-Test'!$C$5:$C$19,"Unknown")</f>
        <v>0</v>
      </c>
      <c r="D6" t="str">
        <f>IF(B6="","Incomplete",IF(C6&gt;=2,"Most likely: evidence-confidence gap",IF(B6&gt;=80,"Most likely: strong intentional discipline",IF(B6&gt;=65,"Most likely: competitive with targeted gaps",IF(B6&gt;=50,"Most likely: material improvement opportunity","Most likely: structural weakness or limited discipline")))))</f>
        <v>Incomplete</v>
      </c>
      <c r="E6" t="str">
        <f>IF(B6="","Complete the self-test",IF(C6&gt;=2,"Validate evidence before acting",IF(B6&gt;=80,"Investigate only lower-scoring questions",IF(B6&gt;=65,"Target the weakest practices","Run deeper evidence-based review"))))</f>
        <v>Complete the self-test</v>
      </c>
    </row>
    <row r="7" spans="1:6">
      <c r="A7" t="s">
        <v>22</v>
      </c>
      <c r="B7" s="5" t="str">
        <f>IFERROR(SUMIF('ECEI Self-Test'!$A$5:$A$19,A7,'ECEI Self-Test'!$D$5:$D$19)/COUNTIFS('ECEI Self-Test'!$A$5:$A$19,A7,'ECEI Self-Test'!$D$5:$D$19,"&gt;=0"),"")</f>
        <v/>
      </c>
      <c r="C7">
        <f>COUNTIFS('ECEI Self-Test'!$A$5:$A$19,A7,'ECEI Self-Test'!$C$5:$C$19,"Unknown")</f>
        <v>0</v>
      </c>
      <c r="D7" t="str">
        <f>IF(B7="","Incomplete",IF(C7&gt;=2,"Most likely: evidence-confidence gap",IF(B7&gt;=80,"Most likely: strong intentional discipline",IF(B7&gt;=65,"Most likely: competitive with targeted gaps",IF(B7&gt;=50,"Most likely: material improvement opportunity","Most likely: structural weakness or limited discipline")))))</f>
        <v>Incomplete</v>
      </c>
      <c r="E7" t="str">
        <f>IF(B7="","Complete the self-test",IF(C7&gt;=2,"Validate evidence before acting",IF(B7&gt;=80,"Investigate only lower-scoring questions",IF(B7&gt;=65,"Target the weakest practices","Run deeper evidence-based review"))))</f>
        <v>Complete the self-test</v>
      </c>
    </row>
    <row r="8" spans="1:6">
      <c r="A8" t="s">
        <v>29</v>
      </c>
      <c r="B8" s="5" t="str">
        <f>IFERROR(SUMIF('ECEI Self-Test'!$A$5:$A$19,A8,'ECEI Self-Test'!$D$5:$D$19)/COUNTIFS('ECEI Self-Test'!$A$5:$A$19,A8,'ECEI Self-Test'!$D$5:$D$19,"&gt;=0"),"")</f>
        <v/>
      </c>
      <c r="C8">
        <f>COUNTIFS('ECEI Self-Test'!$A$5:$A$19,A8,'ECEI Self-Test'!$C$5:$C$19,"Unknown")</f>
        <v>0</v>
      </c>
      <c r="D8" t="str">
        <f>IF(B8="","Incomplete",IF(C8&gt;=2,"Most likely: evidence-confidence gap",IF(B8&gt;=80,"Most likely: strong intentional discipline",IF(B8&gt;=65,"Most likely: competitive with targeted gaps",IF(B8&gt;=50,"Most likely: material improvement opportunity","Most likely: structural weakness or limited discipline")))))</f>
        <v>Incomplete</v>
      </c>
      <c r="E8" t="str">
        <f>IF(B8="","Complete the self-test",IF(C8&gt;=2,"Validate evidence before acting",IF(B8&gt;=80,"Investigate only lower-scoring questions",IF(B8&gt;=65,"Target the weakest practices","Run deeper evidence-based review"))))</f>
        <v>Complete the self-test</v>
      </c>
    </row>
    <row r="9" spans="1:6">
      <c r="A9" t="s">
        <v>36</v>
      </c>
      <c r="B9" s="5" t="str">
        <f>IFERROR(SUMIF('ECEI Self-Test'!$A$5:$A$19,A9,'ECEI Self-Test'!$D$5:$D$19)/COUNTIFS('ECEI Self-Test'!$A$5:$A$19,A9,'ECEI Self-Test'!$D$5:$D$19,"&gt;=0"),"")</f>
        <v/>
      </c>
      <c r="C9">
        <f>COUNTIFS('ECEI Self-Test'!$A$5:$A$19,A9,'ECEI Self-Test'!$C$5:$C$19,"Unknown")</f>
        <v>0</v>
      </c>
      <c r="D9" t="str">
        <f>IF(B9="","Incomplete",IF(C9&gt;=2,"Most likely: evidence-confidence gap",IF(B9&gt;=80,"Most likely: strong intentional discipline",IF(B9&gt;=65,"Most likely: competitive with targeted gaps",IF(B9&gt;=50,"Most likely: material improvement opportunity","Most likely: structural weakness or limited discipline")))))</f>
        <v>Incomplete</v>
      </c>
      <c r="E9" t="str">
        <f>IF(B9="","Complete the self-test",IF(C9&gt;=2,"Validate evidence before acting",IF(B9&gt;=80,"Investigate only lower-scoring questions",IF(B9&gt;=65,"Target the weakest practices","Run deeper evidence-based review"))))</f>
        <v>Complete the self-test</v>
      </c>
    </row>
    <row r="12" spans="1:6">
      <c r="A12" s="1" t="s">
        <v>48</v>
      </c>
      <c r="B12" s="1"/>
    </row>
    <row r="13" spans="1:6">
      <c r="A13" t="s">
        <v>49</v>
      </c>
      <c r="B13" s="5" t="str">
        <f>IFERROR(AVERAGE(B5:B9),"")</f>
        <v/>
      </c>
    </row>
    <row r="14" spans="1:6">
      <c r="A14" t="s">
        <v>50</v>
      </c>
      <c r="B14">
        <f>SUM(C5:C9)</f>
        <v>0</v>
      </c>
    </row>
    <row r="15" spans="1:6">
      <c r="A15" t="s">
        <v>51</v>
      </c>
      <c r="B15" s="3" t="str">
        <f>IF(B13="","Incomplete",IF(B14&gt;=5,"Most likely: evidence confidence is too low for a reliable profile",IF(B13&gt;=80,"Most likely: strong enterprise cloud-economic discipline",IF(B13&gt;=65,"Most likely: generally competitive with targeted gaps",IF(B13&gt;=50,"Most likely: material improvement opportunity","Most likely: structural weakness or limited visibility")))))</f>
        <v>Incomplete</v>
      </c>
    </row>
    <row r="16" spans="1:6" ht="124.2">
      <c r="A16" t="s">
        <v>52</v>
      </c>
      <c r="B16" s="3" t="s">
        <v>53</v>
      </c>
    </row>
  </sheetData>
  <mergeCells count="2">
    <mergeCell ref="A1:F1"/>
    <mergeCell ref="A2:F2"/>
  </mergeCells>
  <conditionalFormatting sqref="B5:B9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rintOptions horizontalCentered="1"/>
  <pageMargins left="0.2" right="0.2" top="0.5" bottom="0.5" header="0.3" footer="0.3"/>
  <pageSetup scale="79" orientation="landscape" r:id="rId1"/>
  <headerFooter>
    <oddFooter>&amp;L&amp;G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1"/>
  <sheetViews>
    <sheetView view="pageLayout" topLeftCell="A6" zoomScaleNormal="100" workbookViewId="0">
      <selection activeCell="A18" sqref="A18:D21"/>
    </sheetView>
  </sheetViews>
  <sheetFormatPr defaultRowHeight="13.8"/>
  <cols>
    <col min="1" max="1" width="24" customWidth="1"/>
    <col min="2" max="2" width="48" customWidth="1"/>
    <col min="3" max="3" width="34" customWidth="1"/>
    <col min="4" max="4" width="42" customWidth="1"/>
  </cols>
  <sheetData>
    <row r="1" spans="1:4" ht="22.8">
      <c r="A1" s="6" t="s">
        <v>54</v>
      </c>
      <c r="B1" s="6"/>
      <c r="C1" s="6"/>
      <c r="D1" s="6"/>
    </row>
    <row r="3" spans="1:4">
      <c r="A3" s="1" t="s">
        <v>4</v>
      </c>
      <c r="B3" s="1" t="s">
        <v>55</v>
      </c>
    </row>
    <row r="4" spans="1:4">
      <c r="A4" t="s">
        <v>56</v>
      </c>
      <c r="B4" t="s">
        <v>57</v>
      </c>
    </row>
    <row r="5" spans="1:4">
      <c r="A5" t="s">
        <v>58</v>
      </c>
      <c r="B5" t="s">
        <v>59</v>
      </c>
    </row>
    <row r="6" spans="1:4">
      <c r="A6" t="s">
        <v>60</v>
      </c>
      <c r="B6" t="s">
        <v>61</v>
      </c>
    </row>
    <row r="7" spans="1:4">
      <c r="A7" t="s">
        <v>62</v>
      </c>
      <c r="B7" t="s">
        <v>63</v>
      </c>
    </row>
    <row r="8" spans="1:4">
      <c r="A8" t="s">
        <v>64</v>
      </c>
      <c r="B8" t="s">
        <v>65</v>
      </c>
    </row>
    <row r="11" spans="1:4">
      <c r="A11" s="2" t="s">
        <v>66</v>
      </c>
      <c r="B11" s="2" t="s">
        <v>67</v>
      </c>
      <c r="C11" s="2" t="s">
        <v>68</v>
      </c>
      <c r="D11" s="2" t="s">
        <v>69</v>
      </c>
    </row>
    <row r="12" spans="1:4">
      <c r="A12" s="3" t="s">
        <v>70</v>
      </c>
      <c r="B12" s="3" t="s">
        <v>71</v>
      </c>
      <c r="C12" s="3" t="s">
        <v>72</v>
      </c>
      <c r="D12" s="3" t="s">
        <v>73</v>
      </c>
    </row>
    <row r="13" spans="1:4">
      <c r="A13" s="3" t="s">
        <v>74</v>
      </c>
      <c r="B13" s="3" t="s">
        <v>75</v>
      </c>
      <c r="C13" s="3" t="s">
        <v>76</v>
      </c>
      <c r="D13" s="3" t="s">
        <v>77</v>
      </c>
    </row>
    <row r="14" spans="1:4">
      <c r="A14" s="3" t="s">
        <v>78</v>
      </c>
      <c r="B14" s="3" t="s">
        <v>79</v>
      </c>
      <c r="C14" s="3" t="s">
        <v>80</v>
      </c>
      <c r="D14" s="3" t="s">
        <v>81</v>
      </c>
    </row>
    <row r="15" spans="1:4" ht="27.6">
      <c r="A15" s="3" t="s">
        <v>82</v>
      </c>
      <c r="B15" s="3" t="s">
        <v>83</v>
      </c>
      <c r="C15" s="3" t="s">
        <v>84</v>
      </c>
      <c r="D15" s="3" t="s">
        <v>85</v>
      </c>
    </row>
    <row r="18" spans="1:4">
      <c r="A18" s="8" t="s">
        <v>86</v>
      </c>
      <c r="B18" s="8"/>
      <c r="C18" s="8"/>
      <c r="D18" s="8"/>
    </row>
    <row r="19" spans="1:4">
      <c r="A19" s="8"/>
      <c r="B19" s="8"/>
      <c r="C19" s="8"/>
      <c r="D19" s="8"/>
    </row>
    <row r="20" spans="1:4">
      <c r="A20" s="8"/>
      <c r="B20" s="8"/>
      <c r="C20" s="8"/>
      <c r="D20" s="8"/>
    </row>
    <row r="21" spans="1:4">
      <c r="A21" s="8"/>
      <c r="B21" s="8"/>
      <c r="C21" s="8"/>
      <c r="D21" s="8"/>
    </row>
  </sheetData>
  <mergeCells count="2">
    <mergeCell ref="A1:D1"/>
    <mergeCell ref="A18:D21"/>
  </mergeCells>
  <printOptions horizontalCentered="1"/>
  <pageMargins left="0.2" right="0.2" top="0.5" bottom="0.5" header="0.3" footer="0.3"/>
  <pageSetup scale="83" orientation="landscape" r:id="rId1"/>
  <headerFoot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ECEI Self-Test</vt:lpstr>
      <vt:lpstr>Your Profile</vt:lpstr>
      <vt:lpstr>How It Works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Catalano</dc:creator>
  <cp:lastModifiedBy>Jeff Murray</cp:lastModifiedBy>
  <cp:lastPrinted>2026-08-18T00:50:23Z</cp:lastPrinted>
  <dcterms:created xsi:type="dcterms:W3CDTF">2026-08-18T00:39:38Z</dcterms:created>
  <dcterms:modified xsi:type="dcterms:W3CDTF">2026-08-21T01:22:13Z</dcterms:modified>
</cp:coreProperties>
</file>